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ENERO 2017" sheetId="2" r:id="rId1"/>
  </sheets>
  <calcPr calcId="145621"/>
</workbook>
</file>

<file path=xl/calcChain.xml><?xml version="1.0" encoding="utf-8"?>
<calcChain xmlns="http://schemas.openxmlformats.org/spreadsheetml/2006/main">
  <c r="O28" i="2" l="1"/>
  <c r="O27" i="2"/>
  <c r="O26" i="2"/>
  <c r="O25" i="2"/>
  <c r="O24" i="2"/>
  <c r="O23" i="2"/>
  <c r="O21" i="2"/>
  <c r="O20" i="2"/>
  <c r="O19" i="2"/>
  <c r="O18" i="2"/>
  <c r="O16" i="2"/>
  <c r="O15" i="2"/>
  <c r="O13" i="2"/>
  <c r="O12" i="2"/>
  <c r="O11" i="2"/>
  <c r="O10" i="2"/>
  <c r="O9" i="2"/>
  <c r="O8" i="2"/>
  <c r="N29" i="2"/>
  <c r="N28" i="2"/>
  <c r="N27" i="2"/>
  <c r="N26" i="2"/>
  <c r="N25" i="2"/>
  <c r="N24" i="2"/>
  <c r="N23" i="2"/>
  <c r="N21" i="2"/>
  <c r="N20" i="2"/>
  <c r="N19" i="2"/>
  <c r="N18" i="2"/>
  <c r="N16" i="2"/>
  <c r="N15" i="2"/>
  <c r="N13" i="2"/>
  <c r="N12" i="2"/>
  <c r="N11" i="2"/>
  <c r="N10" i="2"/>
  <c r="N9" i="2"/>
  <c r="N8" i="2"/>
  <c r="M24" i="2"/>
  <c r="M25" i="2"/>
  <c r="M26" i="2"/>
  <c r="M27" i="2"/>
  <c r="M28" i="2"/>
  <c r="M19" i="2"/>
  <c r="M20" i="2"/>
  <c r="M21" i="2"/>
  <c r="M16" i="2"/>
  <c r="M9" i="2"/>
  <c r="M10" i="2"/>
  <c r="M11" i="2"/>
  <c r="M12" i="2"/>
  <c r="M13" i="2"/>
  <c r="M23" i="2"/>
  <c r="M18" i="2"/>
  <c r="M15" i="2"/>
  <c r="M8" i="2"/>
  <c r="L29" i="2"/>
  <c r="O29" i="2" s="1"/>
  <c r="K29" i="2"/>
  <c r="J29" i="2"/>
  <c r="M29" i="2" s="1"/>
  <c r="I29" i="2"/>
  <c r="H29" i="2"/>
  <c r="G29" i="2"/>
  <c r="G22" i="2" l="1"/>
  <c r="L17" i="2"/>
  <c r="K17" i="2"/>
  <c r="J17" i="2"/>
  <c r="I17" i="2"/>
  <c r="H17" i="2"/>
  <c r="G17" i="2"/>
  <c r="L14" i="2"/>
  <c r="O14" i="2" s="1"/>
  <c r="K14" i="2"/>
  <c r="J14" i="2"/>
  <c r="I14" i="2"/>
  <c r="H14" i="2"/>
  <c r="G14" i="2"/>
  <c r="M17" i="2" l="1"/>
  <c r="N17" i="2"/>
  <c r="M14" i="2"/>
  <c r="O17" i="2"/>
  <c r="N14" i="2"/>
  <c r="G30" i="2"/>
  <c r="I22" i="2"/>
  <c r="I30" i="2" l="1"/>
  <c r="H22" i="2" l="1"/>
  <c r="H30" i="2" l="1"/>
  <c r="L22" i="2"/>
  <c r="O22" i="2" s="1"/>
  <c r="J22" i="2"/>
  <c r="M22" i="2" s="1"/>
  <c r="K22" i="2"/>
  <c r="N22" i="2" s="1"/>
  <c r="J30" i="2" l="1"/>
  <c r="M30" i="2" s="1"/>
  <c r="L30" i="2" l="1"/>
  <c r="O30" i="2" s="1"/>
  <c r="K30" i="2"/>
  <c r="N30" i="2" s="1"/>
</calcChain>
</file>

<file path=xl/sharedStrings.xml><?xml version="1.0" encoding="utf-8"?>
<sst xmlns="http://schemas.openxmlformats.org/spreadsheetml/2006/main" count="123" uniqueCount="56">
  <si>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</si>
  <si>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</si>
  <si>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</si>
  <si>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</si>
  <si>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</si>
  <si>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</si>
  <si>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</si>
  <si>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</si>
  <si>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</si>
  <si>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</si>
  <si>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</si>
  <si>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</si>
  <si>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</si>
  <si>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</si>
  <si>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</si>
  <si>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</si>
  <si>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</si>
  <si>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</si>
  <si>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</si>
  <si>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</si>
  <si>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</si>
  <si>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</si>
  <si>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</si>
  <si>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</si>
  <si>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</si>
  <si>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</si>
  <si>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</si>
  <si>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</si>
  <si>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</si>
  <si>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</si>
  <si>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</si>
  <si>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</si>
  <si>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</si>
  <si>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</si>
  <si>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</si>
  <si>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</si>
  <si>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TOTAL DE INVERSION</t>
  </si>
  <si>
    <t>TOTAL FUNCIONAMIENTO, TRASNFERENCIAS E INVERSION</t>
  </si>
  <si>
    <t>APR. BLOQUEADA</t>
  </si>
  <si>
    <t>CDP</t>
  </si>
  <si>
    <t>10</t>
  </si>
  <si>
    <t>1</t>
  </si>
  <si>
    <t>0</t>
  </si>
  <si>
    <t>4</t>
  </si>
  <si>
    <t>5</t>
  </si>
  <si>
    <t>9</t>
  </si>
  <si>
    <t>2</t>
  </si>
  <si>
    <t>3</t>
  </si>
  <si>
    <t xml:space="preserve">EJECUCION ACUMULADA A ENERO </t>
  </si>
  <si>
    <t>VIGENCIA 2017</t>
  </si>
  <si>
    <t>6</t>
  </si>
  <si>
    <t>11</t>
  </si>
  <si>
    <t>3901</t>
  </si>
  <si>
    <t>1000</t>
  </si>
  <si>
    <t>3902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</si>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</sst>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/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GridLines="0" tabSelected="1" zoomScaleNormal="100" workbookViewId="0">
      <pane ySplit="7" topLeftCell="A8" activePane="bottomLeft" state="frozen"/>
      <selection pane="bottomLeft" activeCell="G34" sqref="G34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25">
      <c r="A2" s="13"/>
      <c r="B2" s="13"/>
      <c r="C2" s="13"/>
      <c r="D2" s="13"/>
      <c r="E2" s="13"/>
      <c r="F2" s="13"/>
      <c r="G2" s="13"/>
      <c r="H2" s="13"/>
      <c r="I2" s="14"/>
      <c r="J2" s="13"/>
      <c r="K2" s="13"/>
      <c r="L2" s="13"/>
      <c r="M2" s="13"/>
      <c r="N2" s="13"/>
    </row>
    <row r="3" spans="1:15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" customHeight="1" x14ac:dyDescent="0.25">
      <c r="A4" s="19" t="s">
        <v>49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 customHeight="1" x14ac:dyDescent="0.25">
      <c r="A5" s="19" t="s">
        <v>27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 customHeight="1" x14ac:dyDescent="0.25">
      <c r="A6" s="20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29</v>
      </c>
      <c r="F7" s="1" t="s">
        <v>4</v>
      </c>
      <c r="G7" s="1" t="s">
        <v>5</v>
      </c>
      <c r="H7" s="1" t="s">
        <v>38</v>
      </c>
      <c r="I7" s="1" t="s">
        <v>39</v>
      </c>
      <c r="J7" s="1" t="s">
        <v>6</v>
      </c>
      <c r="K7" s="1" t="s">
        <v>7</v>
      </c>
      <c r="L7" s="1" t="s">
        <v>8</v>
      </c>
      <c r="M7" s="1" t="s">
        <v>30</v>
      </c>
      <c r="N7" s="1" t="s">
        <v>31</v>
      </c>
      <c r="O7" s="1" t="s">
        <v>32</v>
      </c>
    </row>
    <row r="8" spans="1:15" x14ac:dyDescent="0.25">
      <c r="A8" s="10" t="s">
        <v>41</v>
      </c>
      <c r="B8" s="10" t="s">
        <v>42</v>
      </c>
      <c r="C8" s="10" t="s">
        <v>41</v>
      </c>
      <c r="D8" s="10" t="s">
        <v>41</v>
      </c>
      <c r="E8" s="10" t="s">
        <v>40</v>
      </c>
      <c r="F8" s="11" t="s">
        <v>9</v>
      </c>
      <c r="G8" s="7">
        <v>4859353092</v>
      </c>
      <c r="H8" s="7">
        <v>0</v>
      </c>
      <c r="I8" s="7">
        <v>4859353092</v>
      </c>
      <c r="J8" s="7">
        <v>333223172</v>
      </c>
      <c r="K8" s="7">
        <v>333223172</v>
      </c>
      <c r="L8" s="7">
        <v>333223172</v>
      </c>
      <c r="M8" s="2">
        <f>J8/$G8</f>
        <v>6.8573566417428802E-2</v>
      </c>
      <c r="N8" s="2">
        <f>K8/$G8</f>
        <v>6.8573566417428802E-2</v>
      </c>
      <c r="O8" s="2">
        <f>L8/$G8</f>
        <v>6.8573566417428802E-2</v>
      </c>
    </row>
    <row r="9" spans="1:15" x14ac:dyDescent="0.25">
      <c r="A9" s="10" t="s">
        <v>41</v>
      </c>
      <c r="B9" s="10" t="s">
        <v>42</v>
      </c>
      <c r="C9" s="10" t="s">
        <v>41</v>
      </c>
      <c r="D9" s="10" t="s">
        <v>43</v>
      </c>
      <c r="E9" s="10" t="s">
        <v>40</v>
      </c>
      <c r="F9" s="11" t="s">
        <v>10</v>
      </c>
      <c r="G9" s="7">
        <v>489848250</v>
      </c>
      <c r="H9" s="7">
        <v>0</v>
      </c>
      <c r="I9" s="7">
        <v>489848250</v>
      </c>
      <c r="J9" s="7">
        <v>39202405</v>
      </c>
      <c r="K9" s="7">
        <v>39202405</v>
      </c>
      <c r="L9" s="7">
        <v>39202405</v>
      </c>
      <c r="M9" s="2">
        <f t="shared" ref="M9:M13" si="0">J9/$G9</f>
        <v>8.0029692869169181E-2</v>
      </c>
      <c r="N9" s="2">
        <f>K9/$G9</f>
        <v>8.0029692869169181E-2</v>
      </c>
      <c r="O9" s="2">
        <f>L9/$G9</f>
        <v>8.0029692869169181E-2</v>
      </c>
    </row>
    <row r="10" spans="1:15" x14ac:dyDescent="0.25">
      <c r="A10" s="10" t="s">
        <v>41</v>
      </c>
      <c r="B10" s="10" t="s">
        <v>42</v>
      </c>
      <c r="C10" s="10" t="s">
        <v>41</v>
      </c>
      <c r="D10" s="10" t="s">
        <v>44</v>
      </c>
      <c r="E10" s="10" t="s">
        <v>40</v>
      </c>
      <c r="F10" s="11" t="s">
        <v>11</v>
      </c>
      <c r="G10" s="7">
        <v>2604758456</v>
      </c>
      <c r="H10" s="7">
        <v>0</v>
      </c>
      <c r="I10" s="7">
        <v>2604758456</v>
      </c>
      <c r="J10" s="7">
        <v>118742857</v>
      </c>
      <c r="K10" s="7">
        <v>118742857</v>
      </c>
      <c r="L10" s="7">
        <v>118742857</v>
      </c>
      <c r="M10" s="2">
        <f t="shared" si="0"/>
        <v>4.5586897597540615E-2</v>
      </c>
      <c r="N10" s="2">
        <f>K10/$G10</f>
        <v>4.5586897597540615E-2</v>
      </c>
      <c r="O10" s="2">
        <f>L10/$G10</f>
        <v>4.5586897597540615E-2</v>
      </c>
    </row>
    <row r="11" spans="1:15" x14ac:dyDescent="0.25">
      <c r="A11" s="10" t="s">
        <v>41</v>
      </c>
      <c r="B11" s="10" t="s">
        <v>42</v>
      </c>
      <c r="C11" s="10" t="s">
        <v>41</v>
      </c>
      <c r="D11" s="10" t="s">
        <v>45</v>
      </c>
      <c r="E11" s="10" t="s">
        <v>40</v>
      </c>
      <c r="F11" s="11" t="s">
        <v>12</v>
      </c>
      <c r="G11" s="7">
        <v>70000000</v>
      </c>
      <c r="H11" s="7">
        <v>0</v>
      </c>
      <c r="I11" s="7">
        <v>70000000</v>
      </c>
      <c r="J11" s="7">
        <v>29331800</v>
      </c>
      <c r="K11" s="7">
        <v>29331800</v>
      </c>
      <c r="L11" s="7">
        <v>29331800</v>
      </c>
      <c r="M11" s="2">
        <f t="shared" si="0"/>
        <v>0.41902571428571428</v>
      </c>
      <c r="N11" s="2">
        <f>K11/$G11</f>
        <v>0.41902571428571428</v>
      </c>
      <c r="O11" s="2">
        <f>L11/$G11</f>
        <v>0.41902571428571428</v>
      </c>
    </row>
    <row r="12" spans="1:15" x14ac:dyDescent="0.25">
      <c r="A12" s="10" t="s">
        <v>41</v>
      </c>
      <c r="B12" s="10" t="s">
        <v>42</v>
      </c>
      <c r="C12" s="10" t="s">
        <v>46</v>
      </c>
      <c r="D12" s="10"/>
      <c r="E12" s="10" t="s">
        <v>40</v>
      </c>
      <c r="F12" s="11" t="s">
        <v>13</v>
      </c>
      <c r="G12" s="7">
        <v>7817084500</v>
      </c>
      <c r="H12" s="7">
        <v>0</v>
      </c>
      <c r="I12" s="7">
        <v>5493217242</v>
      </c>
      <c r="J12" s="7">
        <v>4937049992</v>
      </c>
      <c r="K12" s="7">
        <v>0</v>
      </c>
      <c r="L12" s="7">
        <v>0</v>
      </c>
      <c r="M12" s="2">
        <f t="shared" si="0"/>
        <v>0.63157178254885182</v>
      </c>
      <c r="N12" s="2">
        <f>K12/$G12</f>
        <v>0</v>
      </c>
      <c r="O12" s="2">
        <f>L12/$G12</f>
        <v>0</v>
      </c>
    </row>
    <row r="13" spans="1:15" x14ac:dyDescent="0.25">
      <c r="A13" s="10" t="s">
        <v>41</v>
      </c>
      <c r="B13" s="10" t="s">
        <v>42</v>
      </c>
      <c r="C13" s="10" t="s">
        <v>44</v>
      </c>
      <c r="D13" s="10"/>
      <c r="E13" s="10" t="s">
        <v>40</v>
      </c>
      <c r="F13" s="11" t="s">
        <v>14</v>
      </c>
      <c r="G13" s="7">
        <v>2209754647</v>
      </c>
      <c r="H13" s="7">
        <v>0</v>
      </c>
      <c r="I13" s="7">
        <v>2209754647</v>
      </c>
      <c r="J13" s="7">
        <v>192697012</v>
      </c>
      <c r="K13" s="7">
        <v>192697012</v>
      </c>
      <c r="L13" s="7">
        <v>192697012</v>
      </c>
      <c r="M13" s="2">
        <f t="shared" si="0"/>
        <v>8.7202899318079813E-2</v>
      </c>
      <c r="N13" s="2">
        <f>K13/$G13</f>
        <v>8.7202899318079813E-2</v>
      </c>
      <c r="O13" s="2">
        <f>L13/$G13</f>
        <v>8.7202899318079813E-2</v>
      </c>
    </row>
    <row r="14" spans="1:15" x14ac:dyDescent="0.25">
      <c r="A14" s="15" t="s">
        <v>33</v>
      </c>
      <c r="B14" s="16"/>
      <c r="C14" s="16"/>
      <c r="D14" s="16"/>
      <c r="E14" s="16"/>
      <c r="F14" s="17"/>
      <c r="G14" s="3">
        <f>SUM(G8:G13)</f>
        <v>18050798945</v>
      </c>
      <c r="H14" s="3">
        <f>SUM(H8:H13)</f>
        <v>0</v>
      </c>
      <c r="I14" s="3">
        <f>SUM(I8:I13)</f>
        <v>15726931687</v>
      </c>
      <c r="J14" s="3">
        <f>SUM(J8:J13)</f>
        <v>5650247238</v>
      </c>
      <c r="K14" s="3">
        <f>SUM(K8:K13)</f>
        <v>713197246</v>
      </c>
      <c r="L14" s="3">
        <f>SUM(L8:L13)</f>
        <v>713197246</v>
      </c>
      <c r="M14" s="4">
        <f>J14/G14</f>
        <v>0.31301923284482075</v>
      </c>
      <c r="N14" s="4">
        <f>K14/$G14</f>
        <v>3.9510563946398215E-2</v>
      </c>
      <c r="O14" s="4">
        <f>L14/$G14</f>
        <v>3.9510563946398215E-2</v>
      </c>
    </row>
    <row r="15" spans="1:15" x14ac:dyDescent="0.25">
      <c r="A15" s="9" t="s">
        <v>46</v>
      </c>
      <c r="B15" s="9" t="s">
        <v>42</v>
      </c>
      <c r="C15" s="9" t="s">
        <v>47</v>
      </c>
      <c r="D15" s="9"/>
      <c r="E15" s="9" t="s">
        <v>40</v>
      </c>
      <c r="F15" s="8" t="s">
        <v>15</v>
      </c>
      <c r="G15" s="7">
        <v>50000000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2">
        <f>J15/$G15</f>
        <v>0</v>
      </c>
      <c r="N15" s="2">
        <f>K15/$G15</f>
        <v>0</v>
      </c>
      <c r="O15" s="2">
        <f>L15/$G15</f>
        <v>0</v>
      </c>
    </row>
    <row r="16" spans="1:15" x14ac:dyDescent="0.25">
      <c r="A16" s="9" t="s">
        <v>46</v>
      </c>
      <c r="B16" s="9" t="s">
        <v>42</v>
      </c>
      <c r="C16" s="9" t="s">
        <v>43</v>
      </c>
      <c r="D16" s="9"/>
      <c r="E16" s="9" t="s">
        <v>40</v>
      </c>
      <c r="F16" s="8" t="s">
        <v>16</v>
      </c>
      <c r="G16" s="7">
        <v>3106026511</v>
      </c>
      <c r="H16" s="7">
        <v>0</v>
      </c>
      <c r="I16" s="7">
        <v>1312106061.9400001</v>
      </c>
      <c r="J16" s="7">
        <v>248077087.27000001</v>
      </c>
      <c r="K16" s="7">
        <v>61301023.520000003</v>
      </c>
      <c r="L16" s="7">
        <v>60006092.520000003</v>
      </c>
      <c r="M16" s="2">
        <f>J16/$G16</f>
        <v>7.986959750389587E-2</v>
      </c>
      <c r="N16" s="2">
        <f>K16/$G16</f>
        <v>1.9736155922334304E-2</v>
      </c>
      <c r="O16" s="2">
        <f>L16/$G16</f>
        <v>1.9319246731310337E-2</v>
      </c>
    </row>
    <row r="17" spans="1:15" x14ac:dyDescent="0.25">
      <c r="A17" s="15" t="s">
        <v>34</v>
      </c>
      <c r="B17" s="16"/>
      <c r="C17" s="16"/>
      <c r="D17" s="16"/>
      <c r="E17" s="16"/>
      <c r="F17" s="17"/>
      <c r="G17" s="3">
        <f>SUM(G15:G16)</f>
        <v>3156026511</v>
      </c>
      <c r="H17" s="3">
        <f>SUM(H15:H16)</f>
        <v>0</v>
      </c>
      <c r="I17" s="3">
        <f>SUM(I15:I16)</f>
        <v>1312106061.9400001</v>
      </c>
      <c r="J17" s="3">
        <f>SUM(J15:J16)</f>
        <v>248077087.27000001</v>
      </c>
      <c r="K17" s="3">
        <f>SUM(K15:K16)</f>
        <v>61301023.520000003</v>
      </c>
      <c r="L17" s="3">
        <f>SUM(L15:L16)</f>
        <v>60006092.520000003</v>
      </c>
      <c r="M17" s="4">
        <f>J17/G17</f>
        <v>7.8604246955896379E-2</v>
      </c>
      <c r="N17" s="4">
        <f>K17/$G17</f>
        <v>1.9423481807374465E-2</v>
      </c>
      <c r="O17" s="4">
        <f>L17/$G17</f>
        <v>1.9013177586073834E-2</v>
      </c>
    </row>
    <row r="18" spans="1:15" x14ac:dyDescent="0.25">
      <c r="A18" s="9" t="s">
        <v>47</v>
      </c>
      <c r="B18" s="9" t="s">
        <v>41</v>
      </c>
      <c r="C18" s="9" t="s">
        <v>41</v>
      </c>
      <c r="D18" s="9" t="s">
        <v>47</v>
      </c>
      <c r="E18" s="9" t="s">
        <v>40</v>
      </c>
      <c r="F18" s="8" t="s">
        <v>17</v>
      </c>
      <c r="G18" s="7">
        <v>63000000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2">
        <f>J18/$G18</f>
        <v>0</v>
      </c>
      <c r="N18" s="2">
        <f>K18/$G18</f>
        <v>0</v>
      </c>
      <c r="O18" s="2">
        <f>L18/$G18</f>
        <v>0</v>
      </c>
    </row>
    <row r="19" spans="1:15" ht="22.5" x14ac:dyDescent="0.25">
      <c r="A19" s="9" t="s">
        <v>47</v>
      </c>
      <c r="B19" s="9" t="s">
        <v>41</v>
      </c>
      <c r="C19" s="9" t="s">
        <v>41</v>
      </c>
      <c r="D19" s="9" t="s">
        <v>43</v>
      </c>
      <c r="E19" s="9" t="s">
        <v>40</v>
      </c>
      <c r="F19" s="8" t="s">
        <v>18</v>
      </c>
      <c r="G19" s="7">
        <v>70000000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2">
        <f t="shared" ref="M19:M21" si="1">J19/$G19</f>
        <v>0</v>
      </c>
      <c r="N19" s="2">
        <f>K19/$G19</f>
        <v>0</v>
      </c>
      <c r="O19" s="2">
        <f>L19/$G19</f>
        <v>0</v>
      </c>
    </row>
    <row r="20" spans="1:15" x14ac:dyDescent="0.25">
      <c r="A20" s="9" t="s">
        <v>47</v>
      </c>
      <c r="B20" s="9" t="s">
        <v>46</v>
      </c>
      <c r="C20" s="9" t="s">
        <v>41</v>
      </c>
      <c r="D20" s="9" t="s">
        <v>41</v>
      </c>
      <c r="E20" s="9" t="s">
        <v>51</v>
      </c>
      <c r="F20" s="8" t="s">
        <v>19</v>
      </c>
      <c r="G20" s="7">
        <v>573000000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2">
        <f t="shared" si="1"/>
        <v>0</v>
      </c>
      <c r="N20" s="2">
        <f>K20/$G20</f>
        <v>0</v>
      </c>
      <c r="O20" s="2">
        <f>L20/$G20</f>
        <v>0</v>
      </c>
    </row>
    <row r="21" spans="1:15" x14ac:dyDescent="0.25">
      <c r="A21" s="9" t="s">
        <v>47</v>
      </c>
      <c r="B21" s="9" t="s">
        <v>50</v>
      </c>
      <c r="C21" s="9" t="s">
        <v>41</v>
      </c>
      <c r="D21" s="9" t="s">
        <v>41</v>
      </c>
      <c r="E21" s="9" t="s">
        <v>40</v>
      </c>
      <c r="F21" s="8" t="s">
        <v>20</v>
      </c>
      <c r="G21" s="7">
        <v>207000000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2">
        <f t="shared" si="1"/>
        <v>0</v>
      </c>
      <c r="N21" s="2">
        <f>K21/$G21</f>
        <v>0</v>
      </c>
      <c r="O21" s="2">
        <f>L21/$G21</f>
        <v>0</v>
      </c>
    </row>
    <row r="22" spans="1:15" x14ac:dyDescent="0.25">
      <c r="A22" s="15" t="s">
        <v>35</v>
      </c>
      <c r="B22" s="16"/>
      <c r="C22" s="16"/>
      <c r="D22" s="16"/>
      <c r="E22" s="16"/>
      <c r="F22" s="17"/>
      <c r="G22" s="3">
        <f>SUM(G18:G21)</f>
        <v>913000000</v>
      </c>
      <c r="H22" s="3">
        <f>SUM(H18:H21)</f>
        <v>0</v>
      </c>
      <c r="I22" s="3">
        <f>SUM(I18:I21)</f>
        <v>0</v>
      </c>
      <c r="J22" s="3">
        <f t="shared" ref="J22:K22" si="2">SUM(J18:J21)</f>
        <v>0</v>
      </c>
      <c r="K22" s="3">
        <f t="shared" si="2"/>
        <v>0</v>
      </c>
      <c r="L22" s="3">
        <f>SUM(L18:L21)</f>
        <v>0</v>
      </c>
      <c r="M22" s="4">
        <f>J22/G22</f>
        <v>0</v>
      </c>
      <c r="N22" s="4">
        <f>K22/$G22</f>
        <v>0</v>
      </c>
      <c r="O22" s="4">
        <f>L22/$G22</f>
        <v>0</v>
      </c>
    </row>
    <row r="23" spans="1:15" x14ac:dyDescent="0.25">
      <c r="A23" s="9" t="s">
        <v>52</v>
      </c>
      <c r="B23" s="9" t="s">
        <v>53</v>
      </c>
      <c r="C23" s="9" t="s">
        <v>46</v>
      </c>
      <c r="D23" s="9"/>
      <c r="E23" s="10" t="s">
        <v>51</v>
      </c>
      <c r="F23" s="11" t="s">
        <v>23</v>
      </c>
      <c r="G23" s="12">
        <v>4795902012</v>
      </c>
      <c r="H23" s="7">
        <v>0</v>
      </c>
      <c r="I23" s="7">
        <v>4241040968</v>
      </c>
      <c r="J23" s="7">
        <v>3526383468</v>
      </c>
      <c r="K23" s="7">
        <v>46000000</v>
      </c>
      <c r="L23" s="7">
        <v>46000000</v>
      </c>
      <c r="M23" s="2">
        <f>J23/$G23</f>
        <v>0.73529097533196219</v>
      </c>
      <c r="N23" s="2">
        <f>K23/$G23</f>
        <v>9.5915220713229197E-3</v>
      </c>
      <c r="O23" s="2">
        <f>L23/$G23</f>
        <v>9.5915220713229197E-3</v>
      </c>
    </row>
    <row r="24" spans="1:15" ht="22.5" x14ac:dyDescent="0.25">
      <c r="A24" s="9" t="s">
        <v>52</v>
      </c>
      <c r="B24" s="9" t="s">
        <v>53</v>
      </c>
      <c r="C24" s="9" t="s">
        <v>47</v>
      </c>
      <c r="D24" s="9"/>
      <c r="E24" s="9" t="s">
        <v>51</v>
      </c>
      <c r="F24" s="8" t="s">
        <v>21</v>
      </c>
      <c r="G24" s="7">
        <v>2000000000</v>
      </c>
      <c r="H24" s="7">
        <v>0</v>
      </c>
      <c r="I24" s="7">
        <v>2000000000</v>
      </c>
      <c r="J24" s="7">
        <v>2000000000</v>
      </c>
      <c r="K24" s="7">
        <v>0</v>
      </c>
      <c r="L24" s="7">
        <v>0</v>
      </c>
      <c r="M24" s="2">
        <f t="shared" ref="M24:M28" si="3">J24/$G24</f>
        <v>1</v>
      </c>
      <c r="N24" s="2">
        <f>K24/$G24</f>
        <v>0</v>
      </c>
      <c r="O24" s="2">
        <f>L24/$G24</f>
        <v>0</v>
      </c>
    </row>
    <row r="25" spans="1:15" ht="22.5" x14ac:dyDescent="0.25">
      <c r="A25" s="9" t="s">
        <v>52</v>
      </c>
      <c r="B25" s="9" t="s">
        <v>53</v>
      </c>
      <c r="C25" s="9" t="s">
        <v>43</v>
      </c>
      <c r="D25" s="9"/>
      <c r="E25" s="9" t="s">
        <v>51</v>
      </c>
      <c r="F25" s="8" t="s">
        <v>24</v>
      </c>
      <c r="G25" s="7">
        <v>5990819908</v>
      </c>
      <c r="H25" s="7">
        <v>0</v>
      </c>
      <c r="I25" s="7">
        <v>2363307596.5500002</v>
      </c>
      <c r="J25" s="7">
        <v>1803307596.55</v>
      </c>
      <c r="K25" s="7">
        <v>0</v>
      </c>
      <c r="L25" s="7">
        <v>0</v>
      </c>
      <c r="M25" s="2">
        <f t="shared" si="3"/>
        <v>0.30101181878992983</v>
      </c>
      <c r="N25" s="2">
        <f>K25/$G25</f>
        <v>0</v>
      </c>
      <c r="O25" s="2">
        <f>L25/$G25</f>
        <v>0</v>
      </c>
    </row>
    <row r="26" spans="1:15" x14ac:dyDescent="0.25">
      <c r="A26" s="9" t="s">
        <v>54</v>
      </c>
      <c r="B26" s="9" t="s">
        <v>53</v>
      </c>
      <c r="C26" s="9" t="s">
        <v>41</v>
      </c>
      <c r="D26" s="9"/>
      <c r="E26" s="9" t="s">
        <v>51</v>
      </c>
      <c r="F26" s="8" t="s">
        <v>22</v>
      </c>
      <c r="G26" s="7">
        <v>236527149229</v>
      </c>
      <c r="H26" s="7">
        <v>0</v>
      </c>
      <c r="I26" s="7">
        <v>181080168127</v>
      </c>
      <c r="J26" s="7">
        <v>181080168127</v>
      </c>
      <c r="K26" s="7">
        <v>0</v>
      </c>
      <c r="L26" s="7">
        <v>0</v>
      </c>
      <c r="M26" s="2">
        <f t="shared" si="3"/>
        <v>0.76557878753987119</v>
      </c>
      <c r="N26" s="2">
        <f>K26/$G26</f>
        <v>0</v>
      </c>
      <c r="O26" s="2">
        <f>L26/$G26</f>
        <v>0</v>
      </c>
    </row>
    <row r="27" spans="1:15" x14ac:dyDescent="0.25">
      <c r="A27" s="9" t="s">
        <v>54</v>
      </c>
      <c r="B27" s="9" t="s">
        <v>53</v>
      </c>
      <c r="C27" s="9" t="s">
        <v>41</v>
      </c>
      <c r="D27" s="9"/>
      <c r="E27" s="9" t="s">
        <v>51</v>
      </c>
      <c r="F27" s="8" t="s">
        <v>22</v>
      </c>
      <c r="G27" s="7">
        <v>27684340424</v>
      </c>
      <c r="H27" s="7">
        <v>0</v>
      </c>
      <c r="I27" s="7">
        <v>27684340423</v>
      </c>
      <c r="J27" s="7">
        <v>27684340423</v>
      </c>
      <c r="K27" s="7">
        <v>0</v>
      </c>
      <c r="L27" s="7">
        <v>0</v>
      </c>
      <c r="M27" s="2">
        <f t="shared" si="3"/>
        <v>0.99999999996387845</v>
      </c>
      <c r="N27" s="2">
        <f>K27/$G27</f>
        <v>0</v>
      </c>
      <c r="O27" s="2">
        <f>L27/$G27</f>
        <v>0</v>
      </c>
    </row>
    <row r="28" spans="1:15" ht="22.5" x14ac:dyDescent="0.25">
      <c r="A28" s="9" t="s">
        <v>54</v>
      </c>
      <c r="B28" s="9" t="s">
        <v>53</v>
      </c>
      <c r="C28" s="9" t="s">
        <v>43</v>
      </c>
      <c r="D28" s="9"/>
      <c r="E28" s="9" t="s">
        <v>55</v>
      </c>
      <c r="F28" s="8" t="s">
        <v>25</v>
      </c>
      <c r="G28" s="7">
        <v>60000000000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2">
        <f t="shared" si="3"/>
        <v>0</v>
      </c>
      <c r="N28" s="2">
        <f>K28/$G28</f>
        <v>0</v>
      </c>
      <c r="O28" s="2">
        <f>L28/$G28</f>
        <v>0</v>
      </c>
    </row>
    <row r="29" spans="1:15" x14ac:dyDescent="0.25">
      <c r="A29" s="15" t="s">
        <v>36</v>
      </c>
      <c r="B29" s="16"/>
      <c r="C29" s="16"/>
      <c r="D29" s="16"/>
      <c r="E29" s="16"/>
      <c r="F29" s="17"/>
      <c r="G29" s="3">
        <f>SUM(G23:G28)</f>
        <v>336998211573</v>
      </c>
      <c r="H29" s="3">
        <f t="shared" ref="H29:L29" si="4">SUM(H23:H28)</f>
        <v>0</v>
      </c>
      <c r="I29" s="3">
        <f t="shared" si="4"/>
        <v>217368857114.54999</v>
      </c>
      <c r="J29" s="3">
        <f t="shared" si="4"/>
        <v>216094199614.54999</v>
      </c>
      <c r="K29" s="3">
        <f t="shared" si="4"/>
        <v>46000000</v>
      </c>
      <c r="L29" s="3">
        <f t="shared" si="4"/>
        <v>46000000</v>
      </c>
      <c r="M29" s="4">
        <f>J29/G29</f>
        <v>0.64123248193481885</v>
      </c>
      <c r="N29" s="4">
        <f>K29/$G29</f>
        <v>1.3649924070898385E-4</v>
      </c>
      <c r="O29" s="4">
        <f>L29/$G29</f>
        <v>1.3649924070898385E-4</v>
      </c>
    </row>
    <row r="30" spans="1:15" x14ac:dyDescent="0.25">
      <c r="A30" s="21" t="s">
        <v>37</v>
      </c>
      <c r="B30" s="22"/>
      <c r="C30" s="22"/>
      <c r="D30" s="22"/>
      <c r="E30" s="22"/>
      <c r="F30" s="23"/>
      <c r="G30" s="5">
        <f>G29+G22+G17+G14</f>
        <v>359118037029</v>
      </c>
      <c r="H30" s="5">
        <f>H29+H22+H17+H14</f>
        <v>0</v>
      </c>
      <c r="I30" s="5">
        <f>I29+I22+I17+I14</f>
        <v>234407894863.48999</v>
      </c>
      <c r="J30" s="5">
        <f>J29+J22+J17+J14</f>
        <v>221992523939.81998</v>
      </c>
      <c r="K30" s="5">
        <f>K29+K22+K17+K14</f>
        <v>820498269.51999998</v>
      </c>
      <c r="L30" s="5">
        <f>L29+L22+L17+L14</f>
        <v>819203338.51999998</v>
      </c>
      <c r="M30" s="6">
        <f>J30/($G$30-$H$30)</f>
        <v>0.61816032905607954</v>
      </c>
      <c r="N30" s="6">
        <f>K30/($G$30-$H$30)</f>
        <v>2.2847592850195435E-3</v>
      </c>
      <c r="O30" s="6">
        <f>L30/($G$30-$H$30)</f>
        <v>2.2811534204667267E-3</v>
      </c>
    </row>
    <row r="32" spans="1:15" x14ac:dyDescent="0.25">
      <c r="G32" s="24"/>
      <c r="H32" s="24"/>
      <c r="I32" s="24"/>
      <c r="J32" s="24"/>
      <c r="K32" s="24"/>
      <c r="L32" s="24"/>
    </row>
  </sheetData>
  <sheetProtection password="CC13" sheet="1" objects="1" scenarios="1"/>
  <mergeCells count="10">
    <mergeCell ref="A29:F29"/>
    <mergeCell ref="A30:F30"/>
    <mergeCell ref="A17:F17"/>
    <mergeCell ref="A22:F22"/>
    <mergeCell ref="A14:F14"/>
    <mergeCell ref="A1:O1"/>
    <mergeCell ref="A3:O3"/>
    <mergeCell ref="A4:O4"/>
    <mergeCell ref="A5:O5"/>
    <mergeCell ref="A6:O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2017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2017-02-07T15:58:26Z</dcterms:modified>
</cp:coreProperties>
</file>