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13740" windowHeight="12450"/>
  </bookViews>
  <sheets>
    <sheet name="I.2.1.4.e.Ppto-Ejec 2015" sheetId="1" r:id="rId1"/>
  </sheets>
  <definedNames>
    <definedName name="_xlnm.Print_Area" localSheetId="0">'I.2.1.4.e.Ppto-Ejec 2015'!$A$3:$N$23</definedName>
    <definedName name="W" localSheetId="0">#REF!</definedName>
    <definedName name="W">#REF!</definedName>
    <definedName name="x" localSheetId="0">#REF!</definedName>
    <definedName name="x">#REF!</definedName>
    <definedName name="z" localSheetId="0">#REF!</definedName>
    <definedName name="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14" i="1" s="1"/>
  <c r="C22" i="1"/>
  <c r="D22" i="1" s="1"/>
  <c r="G21" i="1"/>
  <c r="G20" i="1"/>
  <c r="G19" i="1"/>
  <c r="D19" i="1"/>
  <c r="G18" i="1"/>
  <c r="D18" i="1"/>
  <c r="G17" i="1"/>
  <c r="G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H5" i="1"/>
  <c r="K5" i="1" s="1"/>
  <c r="G5" i="1"/>
  <c r="D5" i="1"/>
  <c r="K4" i="1"/>
  <c r="I4" i="1"/>
  <c r="G4" i="1"/>
  <c r="D4" i="1"/>
  <c r="D16" i="1" l="1"/>
  <c r="D21" i="1"/>
  <c r="F7" i="1"/>
  <c r="D17" i="1"/>
  <c r="F8" i="1"/>
  <c r="F16" i="1"/>
  <c r="F22" i="1"/>
  <c r="F9" i="1"/>
  <c r="F17" i="1"/>
  <c r="G22" i="1"/>
  <c r="M4" i="1"/>
  <c r="F11" i="1"/>
  <c r="F19" i="1"/>
  <c r="D20" i="1"/>
  <c r="F10" i="1"/>
  <c r="F12" i="1"/>
  <c r="F20" i="1"/>
  <c r="F15" i="1"/>
  <c r="I5" i="1"/>
  <c r="F18" i="1"/>
  <c r="F4" i="1"/>
  <c r="F5" i="1"/>
  <c r="F13" i="1"/>
  <c r="F21" i="1"/>
  <c r="H6" i="1"/>
  <c r="F6" i="1"/>
  <c r="M5" i="1" l="1"/>
  <c r="K6" i="1"/>
  <c r="H7" i="1"/>
  <c r="I6" i="1"/>
  <c r="M6" i="1" l="1"/>
  <c r="K7" i="1"/>
  <c r="I7" i="1"/>
  <c r="H8" i="1"/>
  <c r="K8" i="1" l="1"/>
  <c r="H9" i="1"/>
  <c r="I8" i="1"/>
  <c r="M7" i="1"/>
  <c r="K9" i="1" l="1"/>
  <c r="I9" i="1"/>
  <c r="H10" i="1"/>
  <c r="M8" i="1"/>
  <c r="K10" i="1" l="1"/>
  <c r="H11" i="1"/>
  <c r="I10" i="1"/>
  <c r="M9" i="1"/>
  <c r="H12" i="1" l="1"/>
  <c r="I11" i="1"/>
  <c r="K11" i="1"/>
  <c r="M10" i="1"/>
  <c r="M11" i="1" l="1"/>
  <c r="H13" i="1"/>
  <c r="K12" i="1"/>
  <c r="I12" i="1"/>
  <c r="M12" i="1" l="1"/>
  <c r="K13" i="1"/>
  <c r="H14" i="1"/>
  <c r="I13" i="1"/>
  <c r="K14" i="1" l="1"/>
  <c r="H15" i="1"/>
  <c r="I14" i="1"/>
  <c r="M13" i="1"/>
  <c r="H16" i="1" l="1"/>
  <c r="K15" i="1"/>
  <c r="I15" i="1"/>
  <c r="M14" i="1"/>
  <c r="K16" i="1" l="1"/>
  <c r="H17" i="1"/>
  <c r="I16" i="1"/>
  <c r="M15" i="1"/>
  <c r="K17" i="1" l="1"/>
  <c r="H18" i="1"/>
  <c r="I17" i="1"/>
  <c r="M16" i="1"/>
  <c r="H19" i="1" l="1"/>
  <c r="I18" i="1"/>
  <c r="K18" i="1"/>
  <c r="M17" i="1"/>
  <c r="M18" i="1" l="1"/>
  <c r="H20" i="1"/>
  <c r="I19" i="1"/>
  <c r="K19" i="1"/>
  <c r="M19" i="1" l="1"/>
  <c r="H21" i="1"/>
  <c r="I20" i="1"/>
  <c r="K20" i="1"/>
  <c r="M20" i="1" l="1"/>
  <c r="K21" i="1"/>
  <c r="I21" i="1"/>
  <c r="I22" i="1" l="1"/>
  <c r="J21" i="1" s="1"/>
  <c r="M21" i="1"/>
  <c r="K22" i="1"/>
  <c r="L21" i="1" s="1"/>
  <c r="M22" i="1" l="1"/>
  <c r="L2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J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<sst xmlns="http://schemas.openxmlformats.org/spreadsheetml/2006/main" count="54" uniqueCount="48">
  <si>
    <t>Código
SUIFP</t>
  </si>
  <si>
    <t>Proyecto</t>
  </si>
  <si>
    <t>Presupuesto</t>
  </si>
  <si>
    <t>%</t>
  </si>
  <si>
    <t>Ejecución</t>
  </si>
  <si>
    <t>Ejecución por Proyecto</t>
  </si>
  <si>
    <t>Deflactor 2014</t>
  </si>
  <si>
    <t>520-1000-1</t>
  </si>
  <si>
    <t>Administracion sistema nacional de ciencia y tecnología</t>
  </si>
  <si>
    <t>112-1000-2</t>
  </si>
  <si>
    <t>Adquisición sede departamento administrativo de CTeI  -Colciencias en Bogotá</t>
  </si>
  <si>
    <t>630-300-1</t>
  </si>
  <si>
    <t>Aportes al fondo de investigación en salud, articulo 42,literal b, ley 643 de 2001</t>
  </si>
  <si>
    <t>410-1000-109</t>
  </si>
  <si>
    <t>Apoyo  a la innovación y el desarrollo productivo  de Colombia</t>
  </si>
  <si>
    <t>410-1000-110</t>
  </si>
  <si>
    <t>Apoyo a la Innovacion y el desarrollo productivo de Colombia - pagos pasivos exigibles vigencia expirada</t>
  </si>
  <si>
    <t>310-1000-12</t>
  </si>
  <si>
    <t>Apoyo al fomento y desarrollo de la apropiación social de la CTeI - ASCTI- nivel nacional</t>
  </si>
  <si>
    <t>410-1000-108</t>
  </si>
  <si>
    <t>Apoyo financiero y técnico al fortalecimiento de las capacidades institucionales del sistema nacional de ciencia tecnología e innovacion nacional</t>
  </si>
  <si>
    <t>310-1000-1</t>
  </si>
  <si>
    <t>Apoyo fortalecimiento de la transferencia internacional de conocimiento a los actores del SNCTI nivel nacional</t>
  </si>
  <si>
    <t>310-1000-2</t>
  </si>
  <si>
    <t>Capacitacion de recursos humanos para la investigación.</t>
  </si>
  <si>
    <t>540-1000-2</t>
  </si>
  <si>
    <t>Conformación de una red de intercambio de información entre investigadores latinoamericanos y europeos</t>
  </si>
  <si>
    <t>410-1000-112</t>
  </si>
  <si>
    <t>Fortalecimiento de capacidades de I+D para el desarrollo de la geociencias en el país</t>
  </si>
  <si>
    <t>410-1000-113</t>
  </si>
  <si>
    <t>Fortalecimiento de capacidades de I+D para el desarrollo del sector agropecuario en el país</t>
  </si>
  <si>
    <t>410-1000-111</t>
  </si>
  <si>
    <t>Fortalecimiento de la investigación en ciencias básicas para mover la frontera del conocimiento del país</t>
  </si>
  <si>
    <t>410-1000-118</t>
  </si>
  <si>
    <t>Fortalecimiento de las capacidades de CTeI en biodiversidad, ambiente, hábitat, mar y recursos hidrobiológicos en el pais</t>
  </si>
  <si>
    <t>410-1000-114</t>
  </si>
  <si>
    <t>Fortalecimiento de las capacidades de I+D en ingeniería en el país</t>
  </si>
  <si>
    <t>310-1000-4</t>
  </si>
  <si>
    <t>Implantación de una estrategia para el aprovechamiento de jóvenes talentos para la investigación.</t>
  </si>
  <si>
    <t>520-1000-3</t>
  </si>
  <si>
    <t>Implantación y desarrollo del sistema de información nacional y territorial. SNCT.</t>
  </si>
  <si>
    <t>410-1500-1</t>
  </si>
  <si>
    <t>Investigación en ciencias sociales, humanas y educación para la solución de problemas y necesidades de la población nacional</t>
  </si>
  <si>
    <t>Total general</t>
  </si>
  <si>
    <t>e. Inversión 2015.</t>
  </si>
  <si>
    <t>Fuente: OCyT; OAP – COLCIENCIAS, 2015.</t>
  </si>
  <si>
    <t>Valores en Millones de pesos constantes a 2014.</t>
  </si>
  <si>
    <t>I.2.1.4. Tabla. Presupuesto y ejecución de Colciencias por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</si>
</sst>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_ * #,##0.00_ ;_ * \-#,##0.00_ ;_ * &quot;-&quot;??_ ;_ @_ "/>
    <numFmt numFmtId="167" formatCode="_ * #,##0.00000_ ;_ * \-#,##0.00000_ ;_ * &quot;-&quot;??_ ;_ @_ 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rgb="FF33CCCC"/>
      </left>
      <right style="hair">
        <color rgb="FF33CCCC"/>
      </right>
      <top/>
      <bottom style="hair">
        <color rgb="FF33CCCC"/>
      </bottom>
      <diagonal/>
    </border>
    <border>
      <left style="hair">
        <color rgb="FF33CCCC"/>
      </left>
      <right style="hair">
        <color rgb="FF33CCCC"/>
      </right>
      <top style="hair">
        <color rgb="FF33CCCC"/>
      </top>
      <bottom style="hair">
        <color rgb="FF33CCCC"/>
      </bottom>
      <diagonal/>
    </border>
    <border>
      <left/>
      <right/>
      <top style="hair">
        <color theme="5"/>
      </top>
      <bottom/>
      <diagonal/>
    </border>
    <border>
      <left/>
      <right style="hair">
        <color theme="4"/>
      </right>
      <top style="hair">
        <color theme="5"/>
      </top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left" vertical="center"/>
    </xf>
    <xf numFmtId="3" fontId="7" fillId="4" borderId="2" xfId="0" applyNumberFormat="1" applyFont="1" applyFill="1" applyBorder="1" applyAlignment="1">
      <alignment horizontal="left" vertical="center" wrapText="1"/>
    </xf>
    <xf numFmtId="164" fontId="7" fillId="4" borderId="2" xfId="2" applyNumberFormat="1" applyFont="1" applyFill="1" applyBorder="1" applyAlignment="1">
      <alignment horizontal="center" vertical="center"/>
    </xf>
    <xf numFmtId="165" fontId="7" fillId="4" borderId="2" xfId="3" applyNumberFormat="1" applyFont="1" applyFill="1" applyBorder="1" applyAlignment="1">
      <alignment horizontal="center" vertical="center"/>
    </xf>
    <xf numFmtId="167" fontId="7" fillId="4" borderId="2" xfId="1" applyNumberFormat="1" applyFont="1" applyFill="1" applyBorder="1" applyAlignment="1">
      <alignment horizontal="left" vertical="center"/>
    </xf>
    <xf numFmtId="3" fontId="7" fillId="4" borderId="2" xfId="2" applyNumberFormat="1" applyFont="1" applyFill="1" applyBorder="1" applyAlignment="1">
      <alignment horizontal="center" vertical="center"/>
    </xf>
    <xf numFmtId="9" fontId="7" fillId="4" borderId="2" xfId="3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left" vertical="center" wrapText="1"/>
    </xf>
    <xf numFmtId="164" fontId="7" fillId="2" borderId="3" xfId="2" applyNumberFormat="1" applyFont="1" applyFill="1" applyBorder="1" applyAlignment="1">
      <alignment horizontal="center" vertical="center"/>
    </xf>
    <xf numFmtId="165" fontId="7" fillId="2" borderId="3" xfId="3" applyNumberFormat="1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left" vertical="center"/>
    </xf>
    <xf numFmtId="3" fontId="7" fillId="2" borderId="3" xfId="2" applyNumberFormat="1" applyFont="1" applyFill="1" applyBorder="1" applyAlignment="1">
      <alignment horizontal="center" vertical="center"/>
    </xf>
    <xf numFmtId="9" fontId="7" fillId="2" borderId="3" xfId="3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9" fontId="6" fillId="5" borderId="5" xfId="3" applyFont="1" applyFill="1" applyBorder="1" applyAlignment="1">
      <alignment horizontal="center" vertical="center"/>
    </xf>
    <xf numFmtId="0" fontId="4" fillId="0" borderId="0" xfId="4" applyFont="1" applyFill="1" applyAlignment="1">
      <alignment horizontal="left" vertical="center"/>
    </xf>
    <xf numFmtId="0" fontId="2" fillId="0" borderId="0" xfId="4" applyFont="1" applyFill="1" applyAlignment="1">
      <alignment horizontal="center" vertical="center"/>
    </xf>
    <xf numFmtId="0" fontId="5" fillId="0" borderId="0" xfId="4" applyFont="1" applyFill="1"/>
    <xf numFmtId="0" fontId="8" fillId="0" borderId="0" xfId="0" applyFont="1" applyAlignment="1">
      <alignment vertical="center"/>
    </xf>
    <xf numFmtId="0" fontId="8" fillId="0" borderId="0" xfId="0" applyFont="1"/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="85" zoomScaleNormal="85" zoomScaleSheetLayoutView="85" workbookViewId="0">
      <selection activeCell="A2" sqref="A2"/>
    </sheetView>
  </sheetViews>
  <sheetFormatPr baseColWidth="10" defaultRowHeight="12.75" x14ac:dyDescent="0.2"/>
  <cols>
    <col min="1" max="1" width="14.42578125" style="1" customWidth="1"/>
    <col min="2" max="2" width="71.7109375" style="1" customWidth="1"/>
    <col min="3" max="3" width="16.7109375" style="1" hidden="1" customWidth="1"/>
    <col min="4" max="4" width="10.28515625" style="1" hidden="1" customWidth="1"/>
    <col min="5" max="5" width="16.7109375" style="1" hidden="1" customWidth="1"/>
    <col min="6" max="6" width="10.28515625" style="1" hidden="1" customWidth="1"/>
    <col min="7" max="7" width="14.7109375" style="1" hidden="1" customWidth="1"/>
    <col min="8" max="8" width="12.42578125" style="1" hidden="1" customWidth="1"/>
    <col min="9" max="9" width="13.7109375" style="1" bestFit="1" customWidth="1"/>
    <col min="10" max="10" width="7.42578125" style="1" customWidth="1"/>
    <col min="11" max="11" width="10.7109375" style="1" bestFit="1" customWidth="1"/>
    <col min="12" max="12" width="7.7109375" style="1" customWidth="1"/>
    <col min="13" max="13" width="16.42578125" style="1" customWidth="1"/>
    <col min="14" max="14" width="4.7109375" style="1" customWidth="1"/>
    <col min="15" max="16384" width="11.42578125" style="1"/>
  </cols>
  <sheetData>
    <row r="1" spans="1:13" s="21" customFormat="1" ht="15" x14ac:dyDescent="0.2">
      <c r="A1" s="19" t="s">
        <v>47</v>
      </c>
      <c r="B1" s="20"/>
      <c r="C1" s="20"/>
      <c r="D1" s="20"/>
      <c r="E1" s="20"/>
      <c r="F1" s="20"/>
      <c r="G1" s="20"/>
    </row>
    <row r="2" spans="1:13" s="21" customFormat="1" ht="15" x14ac:dyDescent="0.2">
      <c r="A2" s="19" t="s">
        <v>44</v>
      </c>
      <c r="B2" s="20"/>
      <c r="C2" s="20"/>
      <c r="D2" s="20"/>
      <c r="E2" s="20"/>
      <c r="F2" s="20"/>
      <c r="G2" s="20"/>
    </row>
    <row r="3" spans="1:13" ht="31.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6</v>
      </c>
      <c r="I3" s="2" t="s">
        <v>2</v>
      </c>
      <c r="J3" s="2" t="s">
        <v>3</v>
      </c>
      <c r="K3" s="2" t="s">
        <v>4</v>
      </c>
      <c r="L3" s="2" t="s">
        <v>3</v>
      </c>
      <c r="M3" s="2" t="s">
        <v>5</v>
      </c>
    </row>
    <row r="4" spans="1:13" ht="34.5" customHeight="1" x14ac:dyDescent="0.2">
      <c r="A4" s="3" t="s">
        <v>7</v>
      </c>
      <c r="B4" s="4" t="s">
        <v>8</v>
      </c>
      <c r="C4" s="5">
        <v>11248.5</v>
      </c>
      <c r="D4" s="6">
        <f t="shared" ref="D4:D13" si="0">+C4/$C$22</f>
        <v>3.3740591879016339E-2</v>
      </c>
      <c r="E4" s="5">
        <v>11011.183303</v>
      </c>
      <c r="F4" s="6">
        <f t="shared" ref="F4:F13" si="1">+E4/$E$22</f>
        <v>3.3179525226495359E-2</v>
      </c>
      <c r="G4" s="6">
        <f>+E4/C4</f>
        <v>0.97890236947148512</v>
      </c>
      <c r="H4" s="7">
        <v>1.0677000000000001</v>
      </c>
      <c r="I4" s="8">
        <f>+C4/H4</f>
        <v>10535.262714245573</v>
      </c>
      <c r="J4" s="9">
        <f t="shared" ref="J4:J13" si="2">+I4/$I$22</f>
        <v>3.3740591879016332E-2</v>
      </c>
      <c r="K4" s="8">
        <f>+E4/H4</f>
        <v>10312.99363397958</v>
      </c>
      <c r="L4" s="9">
        <f t="shared" ref="L4:L13" si="3">K4/$K$22</f>
        <v>3.3179525226495359E-2</v>
      </c>
      <c r="M4" s="9">
        <f>+K4/I4</f>
        <v>0.97890236947148501</v>
      </c>
    </row>
    <row r="5" spans="1:13" ht="34.5" customHeight="1" x14ac:dyDescent="0.2">
      <c r="A5" s="10" t="s">
        <v>9</v>
      </c>
      <c r="B5" s="11" t="s">
        <v>10</v>
      </c>
      <c r="C5" s="12">
        <v>4542</v>
      </c>
      <c r="D5" s="13">
        <f t="shared" si="0"/>
        <v>1.3624018163710025E-2</v>
      </c>
      <c r="E5" s="12">
        <v>4541.2964080000002</v>
      </c>
      <c r="F5" s="13">
        <f t="shared" si="1"/>
        <v>1.3684093215410963E-2</v>
      </c>
      <c r="G5" s="13">
        <f t="shared" ref="G5:G21" si="4">+E5/C5</f>
        <v>0.99984509202994276</v>
      </c>
      <c r="H5" s="14">
        <f t="shared" ref="H5:H21" si="5">+H4</f>
        <v>1.0677000000000001</v>
      </c>
      <c r="I5" s="15">
        <f t="shared" ref="I5:I21" si="6">+C5/H5</f>
        <v>4254.0039336892378</v>
      </c>
      <c r="J5" s="16">
        <f t="shared" si="2"/>
        <v>1.3624018163710021E-2</v>
      </c>
      <c r="K5" s="15">
        <f t="shared" ref="K5:K21" si="7">+E5/H5</f>
        <v>4253.3449545752546</v>
      </c>
      <c r="L5" s="16">
        <f t="shared" si="3"/>
        <v>1.3684093215410963E-2</v>
      </c>
      <c r="M5" s="16">
        <f>+K5/I5</f>
        <v>0.99984509202994276</v>
      </c>
    </row>
    <row r="6" spans="1:13" ht="34.5" customHeight="1" x14ac:dyDescent="0.2">
      <c r="A6" s="3" t="s">
        <v>11</v>
      </c>
      <c r="B6" s="4" t="s">
        <v>12</v>
      </c>
      <c r="C6" s="5">
        <v>20000</v>
      </c>
      <c r="D6" s="6">
        <f t="shared" si="0"/>
        <v>5.9991273288023006E-2</v>
      </c>
      <c r="E6" s="5">
        <v>19990.935688000001</v>
      </c>
      <c r="F6" s="6">
        <f t="shared" si="1"/>
        <v>6.0237827008158967E-2</v>
      </c>
      <c r="G6" s="6">
        <f t="shared" si="4"/>
        <v>0.99954678440000011</v>
      </c>
      <c r="H6" s="7">
        <f t="shared" si="5"/>
        <v>1.0677000000000001</v>
      </c>
      <c r="I6" s="8">
        <f t="shared" si="6"/>
        <v>18731.853516905496</v>
      </c>
      <c r="J6" s="9">
        <f t="shared" si="2"/>
        <v>5.9991273288022999E-2</v>
      </c>
      <c r="K6" s="8">
        <f t="shared" si="7"/>
        <v>18723.36394867472</v>
      </c>
      <c r="L6" s="9">
        <f t="shared" si="3"/>
        <v>6.0237827008158967E-2</v>
      </c>
      <c r="M6" s="9">
        <f t="shared" ref="M6:M21" si="8">+K6/I6</f>
        <v>0.9995467844</v>
      </c>
    </row>
    <row r="7" spans="1:13" ht="34.5" customHeight="1" x14ac:dyDescent="0.2">
      <c r="A7" s="10" t="s">
        <v>13</v>
      </c>
      <c r="B7" s="11" t="s">
        <v>14</v>
      </c>
      <c r="C7" s="12">
        <v>20419.6358</v>
      </c>
      <c r="D7" s="13">
        <f t="shared" si="0"/>
        <v>6.1249997585984914E-2</v>
      </c>
      <c r="E7" s="12">
        <v>19157.367593999999</v>
      </c>
      <c r="F7" s="13">
        <f t="shared" si="1"/>
        <v>5.7726072109360808E-2</v>
      </c>
      <c r="G7" s="13">
        <f t="shared" si="4"/>
        <v>0.93818360825025093</v>
      </c>
      <c r="H7" s="14">
        <f t="shared" si="5"/>
        <v>1.0677000000000001</v>
      </c>
      <c r="I7" s="15">
        <f t="shared" si="6"/>
        <v>19124.88133370797</v>
      </c>
      <c r="J7" s="16">
        <f t="shared" si="2"/>
        <v>6.1249997585984914E-2</v>
      </c>
      <c r="K7" s="15">
        <f t="shared" si="7"/>
        <v>17942.650177016014</v>
      </c>
      <c r="L7" s="16">
        <f t="shared" si="3"/>
        <v>5.7726072109360815E-2</v>
      </c>
      <c r="M7" s="16">
        <f t="shared" si="8"/>
        <v>0.93818360825025093</v>
      </c>
    </row>
    <row r="8" spans="1:13" ht="34.5" customHeight="1" x14ac:dyDescent="0.2">
      <c r="A8" s="3" t="s">
        <v>15</v>
      </c>
      <c r="B8" s="4" t="s">
        <v>16</v>
      </c>
      <c r="C8" s="5">
        <v>129.39219600000001</v>
      </c>
      <c r="D8" s="6">
        <f t="shared" si="0"/>
        <v>3.8812012957867189E-4</v>
      </c>
      <c r="E8" s="5">
        <v>129.39219600000001</v>
      </c>
      <c r="F8" s="6">
        <f t="shared" si="1"/>
        <v>3.8989194105268929E-4</v>
      </c>
      <c r="G8" s="6">
        <f t="shared" si="4"/>
        <v>1</v>
      </c>
      <c r="H8" s="7">
        <f t="shared" si="5"/>
        <v>1.0677000000000001</v>
      </c>
      <c r="I8" s="8">
        <f t="shared" si="6"/>
        <v>121.18778308513627</v>
      </c>
      <c r="J8" s="9">
        <f t="shared" si="2"/>
        <v>3.8812012957867184E-4</v>
      </c>
      <c r="K8" s="8">
        <f t="shared" si="7"/>
        <v>121.18778308513627</v>
      </c>
      <c r="L8" s="9">
        <f t="shared" si="3"/>
        <v>3.8989194105268934E-4</v>
      </c>
      <c r="M8" s="9">
        <f t="shared" si="8"/>
        <v>1</v>
      </c>
    </row>
    <row r="9" spans="1:13" ht="34.5" customHeight="1" x14ac:dyDescent="0.2">
      <c r="A9" s="10" t="s">
        <v>17</v>
      </c>
      <c r="B9" s="11" t="s">
        <v>18</v>
      </c>
      <c r="C9" s="12">
        <v>8900</v>
      </c>
      <c r="D9" s="13">
        <f t="shared" si="0"/>
        <v>2.6696116613170239E-2</v>
      </c>
      <c r="E9" s="12">
        <v>8900</v>
      </c>
      <c r="F9" s="13">
        <f t="shared" si="1"/>
        <v>2.6817987348857843E-2</v>
      </c>
      <c r="G9" s="13">
        <f t="shared" si="4"/>
        <v>1</v>
      </c>
      <c r="H9" s="14">
        <f t="shared" si="5"/>
        <v>1.0677000000000001</v>
      </c>
      <c r="I9" s="15">
        <f t="shared" si="6"/>
        <v>8335.674815022945</v>
      </c>
      <c r="J9" s="16">
        <f t="shared" si="2"/>
        <v>2.6696116613170232E-2</v>
      </c>
      <c r="K9" s="15">
        <f t="shared" si="7"/>
        <v>8335.674815022945</v>
      </c>
      <c r="L9" s="16">
        <f t="shared" si="3"/>
        <v>2.6817987348857843E-2</v>
      </c>
      <c r="M9" s="16">
        <f t="shared" si="8"/>
        <v>1</v>
      </c>
    </row>
    <row r="10" spans="1:13" ht="50.25" customHeight="1" x14ac:dyDescent="0.2">
      <c r="A10" s="3" t="s">
        <v>19</v>
      </c>
      <c r="B10" s="4" t="s">
        <v>20</v>
      </c>
      <c r="C10" s="5">
        <v>12300</v>
      </c>
      <c r="D10" s="6">
        <f t="shared" si="0"/>
        <v>3.6894633072134149E-2</v>
      </c>
      <c r="E10" s="5">
        <v>12298.836841</v>
      </c>
      <c r="F10" s="6">
        <f t="shared" si="1"/>
        <v>3.7059556270517387E-2</v>
      </c>
      <c r="G10" s="6">
        <f t="shared" si="4"/>
        <v>0.99990543422764233</v>
      </c>
      <c r="H10" s="7">
        <f t="shared" si="5"/>
        <v>1.0677000000000001</v>
      </c>
      <c r="I10" s="8">
        <f t="shared" si="6"/>
        <v>11520.089912896879</v>
      </c>
      <c r="J10" s="9">
        <f t="shared" si="2"/>
        <v>3.6894633072134142E-2</v>
      </c>
      <c r="K10" s="8">
        <f t="shared" si="7"/>
        <v>11519.000506696637</v>
      </c>
      <c r="L10" s="9">
        <f t="shared" si="3"/>
        <v>3.7059556270517394E-2</v>
      </c>
      <c r="M10" s="9">
        <f t="shared" si="8"/>
        <v>0.99990543422764233</v>
      </c>
    </row>
    <row r="11" spans="1:13" ht="34.5" customHeight="1" x14ac:dyDescent="0.2">
      <c r="A11" s="10" t="s">
        <v>21</v>
      </c>
      <c r="B11" s="11" t="s">
        <v>22</v>
      </c>
      <c r="C11" s="12">
        <v>5747.4974270000002</v>
      </c>
      <c r="D11" s="13">
        <f t="shared" si="0"/>
        <v>1.7239984443268304E-2</v>
      </c>
      <c r="E11" s="12">
        <v>5747.4974270000002</v>
      </c>
      <c r="F11" s="13">
        <f t="shared" si="1"/>
        <v>1.7318686885941462E-2</v>
      </c>
      <c r="G11" s="13">
        <f t="shared" si="4"/>
        <v>1</v>
      </c>
      <c r="H11" s="14">
        <f t="shared" si="5"/>
        <v>1.0677000000000001</v>
      </c>
      <c r="I11" s="15">
        <f t="shared" si="6"/>
        <v>5383.0639945677622</v>
      </c>
      <c r="J11" s="16">
        <f t="shared" si="2"/>
        <v>1.72399844432683E-2</v>
      </c>
      <c r="K11" s="15">
        <f t="shared" si="7"/>
        <v>5383.0639945677622</v>
      </c>
      <c r="L11" s="16">
        <f t="shared" si="3"/>
        <v>1.7318686885941462E-2</v>
      </c>
      <c r="M11" s="16">
        <f t="shared" si="8"/>
        <v>1</v>
      </c>
    </row>
    <row r="12" spans="1:13" ht="34.5" customHeight="1" x14ac:dyDescent="0.2">
      <c r="A12" s="3" t="s">
        <v>23</v>
      </c>
      <c r="B12" s="4" t="s">
        <v>24</v>
      </c>
      <c r="C12" s="5">
        <v>195416.911685</v>
      </c>
      <c r="D12" s="6">
        <f t="shared" si="0"/>
        <v>0.58616546769981459</v>
      </c>
      <c r="E12" s="5">
        <v>195416.911685</v>
      </c>
      <c r="F12" s="6">
        <f t="shared" si="1"/>
        <v>0.58884137812597759</v>
      </c>
      <c r="G12" s="6">
        <f t="shared" si="4"/>
        <v>1</v>
      </c>
      <c r="H12" s="7">
        <f t="shared" si="5"/>
        <v>1.0677000000000001</v>
      </c>
      <c r="I12" s="8">
        <f t="shared" si="6"/>
        <v>183026.04822047389</v>
      </c>
      <c r="J12" s="9">
        <f t="shared" si="2"/>
        <v>0.58616546769981448</v>
      </c>
      <c r="K12" s="8">
        <f t="shared" si="7"/>
        <v>183026.04822047389</v>
      </c>
      <c r="L12" s="9">
        <f t="shared" si="3"/>
        <v>0.58884137812597759</v>
      </c>
      <c r="M12" s="9">
        <f t="shared" si="8"/>
        <v>1</v>
      </c>
    </row>
    <row r="13" spans="1:13" ht="34.5" customHeight="1" x14ac:dyDescent="0.2">
      <c r="A13" s="10" t="s">
        <v>25</v>
      </c>
      <c r="B13" s="11" t="s">
        <v>26</v>
      </c>
      <c r="C13" s="12">
        <v>78.525011000000006</v>
      </c>
      <c r="D13" s="13">
        <f t="shared" si="0"/>
        <v>2.3554076974230065E-4</v>
      </c>
      <c r="E13" s="12">
        <v>78.525011000000006</v>
      </c>
      <c r="F13" s="13">
        <f t="shared" si="1"/>
        <v>2.3661603950190149E-4</v>
      </c>
      <c r="G13" s="13">
        <f t="shared" si="4"/>
        <v>1</v>
      </c>
      <c r="H13" s="14">
        <f>+H12</f>
        <v>1.0677000000000001</v>
      </c>
      <c r="I13" s="15">
        <f t="shared" si="6"/>
        <v>73.545950173269645</v>
      </c>
      <c r="J13" s="16">
        <f t="shared" si="2"/>
        <v>2.3554076974230062E-4</v>
      </c>
      <c r="K13" s="15">
        <f t="shared" si="7"/>
        <v>73.545950173269645</v>
      </c>
      <c r="L13" s="16">
        <f t="shared" si="3"/>
        <v>2.3661603950190149E-4</v>
      </c>
      <c r="M13" s="16">
        <f t="shared" si="8"/>
        <v>1</v>
      </c>
    </row>
    <row r="14" spans="1:13" ht="38.25" customHeight="1" x14ac:dyDescent="0.2">
      <c r="A14" s="3" t="s">
        <v>27</v>
      </c>
      <c r="B14" s="4" t="s">
        <v>28</v>
      </c>
      <c r="C14" s="5">
        <v>2000</v>
      </c>
      <c r="D14" s="6">
        <f t="shared" ref="D14:D21" si="9">+C14/$C$22</f>
        <v>5.9991273288023004E-3</v>
      </c>
      <c r="E14" s="5">
        <v>2000</v>
      </c>
      <c r="F14" s="6">
        <f t="shared" ref="F14:F21" si="10">+E14/$E$22</f>
        <v>6.0265140109792906E-3</v>
      </c>
      <c r="G14" s="6">
        <f t="shared" si="4"/>
        <v>1</v>
      </c>
      <c r="H14" s="7">
        <f>+H13</f>
        <v>1.0677000000000001</v>
      </c>
      <c r="I14" s="8">
        <f t="shared" si="6"/>
        <v>1873.1853516905496</v>
      </c>
      <c r="J14" s="9">
        <f t="shared" ref="J14:J21" si="11">+I14/$I$22</f>
        <v>5.9991273288022996E-3</v>
      </c>
      <c r="K14" s="8">
        <f t="shared" si="7"/>
        <v>1873.1853516905496</v>
      </c>
      <c r="L14" s="9">
        <f t="shared" ref="L14:L21" si="12">K14/$K$22</f>
        <v>6.0265140109792914E-3</v>
      </c>
      <c r="M14" s="9">
        <f t="shared" si="8"/>
        <v>1</v>
      </c>
    </row>
    <row r="15" spans="1:13" ht="38.25" customHeight="1" x14ac:dyDescent="0.2">
      <c r="A15" s="10" t="s">
        <v>29</v>
      </c>
      <c r="B15" s="11" t="s">
        <v>30</v>
      </c>
      <c r="C15" s="12">
        <v>5500</v>
      </c>
      <c r="D15" s="13">
        <f t="shared" si="9"/>
        <v>1.6497600154206326E-2</v>
      </c>
      <c r="E15" s="12">
        <v>5500</v>
      </c>
      <c r="F15" s="13">
        <f t="shared" si="10"/>
        <v>1.6572913530193051E-2</v>
      </c>
      <c r="G15" s="13">
        <f t="shared" si="4"/>
        <v>1</v>
      </c>
      <c r="H15" s="14">
        <f t="shared" si="5"/>
        <v>1.0677000000000001</v>
      </c>
      <c r="I15" s="15">
        <f t="shared" si="6"/>
        <v>5151.2597171490115</v>
      </c>
      <c r="J15" s="16">
        <f t="shared" si="11"/>
        <v>1.6497600154206326E-2</v>
      </c>
      <c r="K15" s="15">
        <f t="shared" si="7"/>
        <v>5151.2597171490115</v>
      </c>
      <c r="L15" s="16">
        <f t="shared" si="12"/>
        <v>1.6572913530193051E-2</v>
      </c>
      <c r="M15" s="16">
        <f t="shared" si="8"/>
        <v>1</v>
      </c>
    </row>
    <row r="16" spans="1:13" ht="38.25" customHeight="1" x14ac:dyDescent="0.2">
      <c r="A16" s="3" t="s">
        <v>31</v>
      </c>
      <c r="B16" s="4" t="s">
        <v>32</v>
      </c>
      <c r="C16" s="5">
        <v>10000</v>
      </c>
      <c r="D16" s="6">
        <f t="shared" si="9"/>
        <v>2.9995636644011503E-2</v>
      </c>
      <c r="E16" s="5">
        <v>10000</v>
      </c>
      <c r="F16" s="6">
        <f t="shared" si="10"/>
        <v>3.0132570054896453E-2</v>
      </c>
      <c r="G16" s="6">
        <f t="shared" si="4"/>
        <v>1</v>
      </c>
      <c r="H16" s="7">
        <f t="shared" si="5"/>
        <v>1.0677000000000001</v>
      </c>
      <c r="I16" s="8">
        <f t="shared" si="6"/>
        <v>9365.9267584527479</v>
      </c>
      <c r="J16" s="9">
        <f t="shared" si="11"/>
        <v>2.99956366440115E-2</v>
      </c>
      <c r="K16" s="8">
        <f t="shared" si="7"/>
        <v>9365.9267584527479</v>
      </c>
      <c r="L16" s="9">
        <f t="shared" si="12"/>
        <v>3.0132570054896453E-2</v>
      </c>
      <c r="M16" s="9">
        <f t="shared" si="8"/>
        <v>1</v>
      </c>
    </row>
    <row r="17" spans="1:13" ht="38.25" customHeight="1" x14ac:dyDescent="0.2">
      <c r="A17" s="10" t="s">
        <v>33</v>
      </c>
      <c r="B17" s="11" t="s">
        <v>34</v>
      </c>
      <c r="C17" s="12">
        <v>7000</v>
      </c>
      <c r="D17" s="13">
        <f t="shared" si="9"/>
        <v>2.0996945650808053E-2</v>
      </c>
      <c r="E17" s="12">
        <v>7000</v>
      </c>
      <c r="F17" s="13">
        <f t="shared" si="10"/>
        <v>2.1092799038427517E-2</v>
      </c>
      <c r="G17" s="13">
        <f t="shared" si="4"/>
        <v>1</v>
      </c>
      <c r="H17" s="14">
        <f t="shared" si="5"/>
        <v>1.0677000000000001</v>
      </c>
      <c r="I17" s="15">
        <f t="shared" si="6"/>
        <v>6556.1487309169233</v>
      </c>
      <c r="J17" s="16">
        <f t="shared" si="11"/>
        <v>2.0996945650808049E-2</v>
      </c>
      <c r="K17" s="15">
        <f t="shared" si="7"/>
        <v>6556.1487309169233</v>
      </c>
      <c r="L17" s="16">
        <f t="shared" si="12"/>
        <v>2.1092799038427517E-2</v>
      </c>
      <c r="M17" s="16">
        <f>+K17/I17</f>
        <v>1</v>
      </c>
    </row>
    <row r="18" spans="1:13" ht="38.25" customHeight="1" x14ac:dyDescent="0.2">
      <c r="A18" s="3" t="s">
        <v>35</v>
      </c>
      <c r="B18" s="4" t="s">
        <v>36</v>
      </c>
      <c r="C18" s="5">
        <v>9500</v>
      </c>
      <c r="D18" s="6">
        <f t="shared" si="9"/>
        <v>2.8495854811810929E-2</v>
      </c>
      <c r="E18" s="5">
        <v>9500</v>
      </c>
      <c r="F18" s="6">
        <f t="shared" si="10"/>
        <v>2.8625941552151632E-2</v>
      </c>
      <c r="G18" s="6">
        <f t="shared" si="4"/>
        <v>1</v>
      </c>
      <c r="H18" s="7">
        <f t="shared" si="5"/>
        <v>1.0677000000000001</v>
      </c>
      <c r="I18" s="8">
        <f t="shared" si="6"/>
        <v>8897.6304205301112</v>
      </c>
      <c r="J18" s="9">
        <f t="shared" si="11"/>
        <v>2.8495854811810925E-2</v>
      </c>
      <c r="K18" s="8">
        <f t="shared" si="7"/>
        <v>8897.6304205301112</v>
      </c>
      <c r="L18" s="9">
        <f t="shared" si="12"/>
        <v>2.8625941552151635E-2</v>
      </c>
      <c r="M18" s="9">
        <f t="shared" si="8"/>
        <v>1</v>
      </c>
    </row>
    <row r="19" spans="1:13" ht="38.25" customHeight="1" x14ac:dyDescent="0.2">
      <c r="A19" s="10" t="s">
        <v>37</v>
      </c>
      <c r="B19" s="11" t="s">
        <v>38</v>
      </c>
      <c r="C19" s="12">
        <v>10599.36</v>
      </c>
      <c r="D19" s="13">
        <f t="shared" si="9"/>
        <v>3.1793455121906976E-2</v>
      </c>
      <c r="E19" s="12">
        <v>10599.359055999999</v>
      </c>
      <c r="F19" s="13">
        <f t="shared" si="10"/>
        <v>3.1938592929192114E-2</v>
      </c>
      <c r="G19" s="13">
        <f t="shared" si="4"/>
        <v>0.99999991093801877</v>
      </c>
      <c r="H19" s="14">
        <f t="shared" si="5"/>
        <v>1.0677000000000001</v>
      </c>
      <c r="I19" s="15">
        <f t="shared" si="6"/>
        <v>9927.2829446473734</v>
      </c>
      <c r="J19" s="16">
        <f t="shared" si="11"/>
        <v>3.1793455121906976E-2</v>
      </c>
      <c r="K19" s="15">
        <f t="shared" si="7"/>
        <v>9927.2820605038851</v>
      </c>
      <c r="L19" s="16">
        <f t="shared" si="12"/>
        <v>3.1938592929192114E-2</v>
      </c>
      <c r="M19" s="16">
        <f t="shared" si="8"/>
        <v>0.99999991093801865</v>
      </c>
    </row>
    <row r="20" spans="1:13" ht="38.25" customHeight="1" x14ac:dyDescent="0.2">
      <c r="A20" s="3" t="s">
        <v>39</v>
      </c>
      <c r="B20" s="4" t="s">
        <v>40</v>
      </c>
      <c r="C20" s="5">
        <v>8000</v>
      </c>
      <c r="D20" s="6">
        <f t="shared" si="9"/>
        <v>2.3996509315209202E-2</v>
      </c>
      <c r="E20" s="5">
        <v>7995.5080691800003</v>
      </c>
      <c r="F20" s="6">
        <f t="shared" si="10"/>
        <v>2.4092520701905623E-2</v>
      </c>
      <c r="G20" s="6">
        <f t="shared" si="4"/>
        <v>0.99943850864750006</v>
      </c>
      <c r="H20" s="7">
        <f t="shared" si="5"/>
        <v>1.0677000000000001</v>
      </c>
      <c r="I20" s="8">
        <f t="shared" si="6"/>
        <v>7492.7414067621985</v>
      </c>
      <c r="J20" s="9">
        <f t="shared" si="11"/>
        <v>2.3996509315209198E-2</v>
      </c>
      <c r="K20" s="8">
        <f t="shared" si="7"/>
        <v>7488.5342972557828</v>
      </c>
      <c r="L20" s="9">
        <f t="shared" si="12"/>
        <v>2.4092520701905623E-2</v>
      </c>
      <c r="M20" s="9">
        <f t="shared" si="8"/>
        <v>0.99943850864749995</v>
      </c>
    </row>
    <row r="21" spans="1:13" ht="38.25" customHeight="1" x14ac:dyDescent="0.2">
      <c r="A21" s="10" t="s">
        <v>41</v>
      </c>
      <c r="B21" s="11" t="s">
        <v>42</v>
      </c>
      <c r="C21" s="12">
        <v>2000</v>
      </c>
      <c r="D21" s="13">
        <f t="shared" si="9"/>
        <v>5.9991273288023004E-3</v>
      </c>
      <c r="E21" s="12">
        <v>2000</v>
      </c>
      <c r="F21" s="13">
        <f t="shared" si="10"/>
        <v>6.0265140109792906E-3</v>
      </c>
      <c r="G21" s="13">
        <f t="shared" si="4"/>
        <v>1</v>
      </c>
      <c r="H21" s="14">
        <f t="shared" si="5"/>
        <v>1.0677000000000001</v>
      </c>
      <c r="I21" s="15">
        <f t="shared" si="6"/>
        <v>1873.1853516905496</v>
      </c>
      <c r="J21" s="16">
        <f t="shared" si="11"/>
        <v>5.9991273288022996E-3</v>
      </c>
      <c r="K21" s="15">
        <f t="shared" si="7"/>
        <v>1873.1853516905496</v>
      </c>
      <c r="L21" s="16">
        <f t="shared" si="12"/>
        <v>6.0265140109792914E-3</v>
      </c>
      <c r="M21" s="16">
        <f t="shared" si="8"/>
        <v>1</v>
      </c>
    </row>
    <row r="22" spans="1:13" ht="15.75" x14ac:dyDescent="0.2">
      <c r="A22" s="24" t="s">
        <v>43</v>
      </c>
      <c r="B22" s="25"/>
      <c r="C22" s="17">
        <f>SUM(C4:C21)</f>
        <v>333381.82211899996</v>
      </c>
      <c r="D22" s="18">
        <f>+C22/C$22</f>
        <v>1</v>
      </c>
      <c r="E22" s="17">
        <f>SUM(E4:E21)</f>
        <v>331866.81327818002</v>
      </c>
      <c r="F22" s="18">
        <f>+E22/E$22</f>
        <v>1</v>
      </c>
      <c r="G22" s="18">
        <f>+E22/C22</f>
        <v>0.99545563452982999</v>
      </c>
      <c r="H22" s="17"/>
      <c r="I22" s="17">
        <f>SUM(I4:I21)</f>
        <v>312242.97285660764</v>
      </c>
      <c r="J22" s="18">
        <f>+I22/I$22</f>
        <v>1</v>
      </c>
      <c r="K22" s="17">
        <f>SUM(K4:K21)</f>
        <v>310824.02667245478</v>
      </c>
      <c r="L22" s="18">
        <f>+K22/K$22</f>
        <v>1</v>
      </c>
      <c r="M22" s="18">
        <f>+K22/I22</f>
        <v>0.99545563452982977</v>
      </c>
    </row>
    <row r="23" spans="1:13" x14ac:dyDescent="0.2">
      <c r="A23" s="22" t="s">
        <v>45</v>
      </c>
    </row>
    <row r="24" spans="1:13" x14ac:dyDescent="0.2">
      <c r="A24" s="23" t="s">
        <v>46</v>
      </c>
    </row>
  </sheetData>
  <mergeCells count="1">
    <mergeCell ref="A22:B22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I.2.1.4.e.Ppto-Ejec 2015</vt:lpstr>
      <vt:lpstr>'I.2.1.4.e.Ppto-Ejec 2015'!Área_de_impresión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usuario1</cp:lastModifiedBy>
  <dcterms:created xsi:type="dcterms:W3CDTF">2016-08-23T15:57:54Z</dcterms:created>
  <dcterms:modified xsi:type="dcterms:W3CDTF">2016-09-11T17:25:38Z</dcterms:modified>
</cp:coreProperties>
</file>